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9180" windowHeight="4500"/>
  </bookViews>
  <sheets>
    <sheet name="Modèle" sheetId="1" r:id="rId1"/>
  </sheets>
  <definedNames>
    <definedName name="B.sup">Modèle!$B$27:$AD$27</definedName>
    <definedName name="bi">Modèle!$AG$13:$AG$24</definedName>
    <definedName name="cj">Modèle!$B$10:$AD$10</definedName>
    <definedName name="m">Modèle!$B$5</definedName>
    <definedName name="n">Modèle!$C$5</definedName>
    <definedName name="solver_adj" localSheetId="0" hidden="1">Modèle!$B$31:$AD$31</definedName>
    <definedName name="solver_cvg" localSheetId="0" hidden="1">0.001</definedName>
    <definedName name="solver_drv" localSheetId="0" hidden="1">1</definedName>
    <definedName name="solver_est" localSheetId="0" hidden="1">1</definedName>
    <definedName name="solver_itr" localSheetId="0" hidden="1">100</definedName>
    <definedName name="solver_lhs1" localSheetId="0" hidden="1">Modèle!$AE$13:$AE$20</definedName>
    <definedName name="solver_lhs10" localSheetId="0" hidden="1">Modèle!$AE$22</definedName>
    <definedName name="solver_lhs11" localSheetId="0" hidden="1">Modèle!$AE$23</definedName>
    <definedName name="solver_lhs12" localSheetId="0" hidden="1">Modèle!$AE$24</definedName>
    <definedName name="solver_lhs13" localSheetId="0" hidden="1">Modèle!$B$31:$AD$31</definedName>
    <definedName name="solver_lhs14" localSheetId="0" hidden="1">Modèle!$AE$34</definedName>
    <definedName name="solver_lhs15" localSheetId="0" hidden="1">Modèle!$AE$27</definedName>
    <definedName name="solver_lhs16" localSheetId="0" hidden="1">Modèle!$AE$36</definedName>
    <definedName name="solver_lhs17" localSheetId="0" hidden="1">Modèle!$AE$37</definedName>
    <definedName name="solver_lhs18" localSheetId="0" hidden="1">Modèle!$AE$38</definedName>
    <definedName name="solver_lhs19" localSheetId="0" hidden="1">Modèle!$AE$39</definedName>
    <definedName name="solver_lhs2" localSheetId="0" hidden="1">Modèle!$AE$21:$AE$24</definedName>
    <definedName name="solver_lhs20" localSheetId="0" hidden="1">Modèle!$AE$40</definedName>
    <definedName name="solver_lhs21" localSheetId="0" hidden="1">Modèle!$AE$41</definedName>
    <definedName name="solver_lhs22" localSheetId="0" hidden="1">Modèle!$AE$24</definedName>
    <definedName name="solver_lhs23" localSheetId="0" hidden="1">Modèle!$AE$20</definedName>
    <definedName name="solver_lhs24" localSheetId="0" hidden="1">Modèle!$AE$21</definedName>
    <definedName name="solver_lhs25" localSheetId="0" hidden="1">Modèle!$AE$22</definedName>
    <definedName name="solver_lhs26" localSheetId="0" hidden="1">Modèle!$AE$23</definedName>
    <definedName name="solver_lhs3" localSheetId="0" hidden="1">Modèle!$B$31:$AD$31</definedName>
    <definedName name="solver_lhs4" localSheetId="0" hidden="1">Modèle!$AE$16</definedName>
    <definedName name="solver_lhs5" localSheetId="0" hidden="1">Modèle!$AE$17</definedName>
    <definedName name="solver_lhs6" localSheetId="0" hidden="1">Modèle!$AE$18</definedName>
    <definedName name="solver_lhs7" localSheetId="0" hidden="1">Modèle!$AE$19</definedName>
    <definedName name="solver_lhs8" localSheetId="0" hidden="1">Modèle!$AE$20</definedName>
    <definedName name="solver_lhs9" localSheetId="0" hidden="1">Modèle!$AE$21</definedName>
    <definedName name="solver_lin" localSheetId="0" hidden="1">1</definedName>
    <definedName name="solver_neg" localSheetId="0" hidden="1">1</definedName>
    <definedName name="solver_num" localSheetId="0" hidden="1">3</definedName>
    <definedName name="solver_nwt" localSheetId="0" hidden="1">1</definedName>
    <definedName name="solver_opt" localSheetId="0" hidden="1">Modèle!$AE$10</definedName>
    <definedName name="solver_pre" localSheetId="0" hidden="1">0.000001</definedName>
    <definedName name="solver_rel1" localSheetId="0" hidden="1">2</definedName>
    <definedName name="solver_rel10" localSheetId="0" hidden="1">1</definedName>
    <definedName name="solver_rel11" localSheetId="0" hidden="1">1</definedName>
    <definedName name="solver_rel12" localSheetId="0" hidden="1">1</definedName>
    <definedName name="solver_rel13" localSheetId="0" hidden="1">1</definedName>
    <definedName name="solver_rel14" localSheetId="0" hidden="1">1</definedName>
    <definedName name="solver_rel15" localSheetId="0" hidden="1">1</definedName>
    <definedName name="solver_rel16" localSheetId="0" hidden="1">1</definedName>
    <definedName name="solver_rel17" localSheetId="0" hidden="1">1</definedName>
    <definedName name="solver_rel18" localSheetId="0" hidden="1">1</definedName>
    <definedName name="solver_rel19" localSheetId="0" hidden="1">1</definedName>
    <definedName name="solver_rel2" localSheetId="0" hidden="1">1</definedName>
    <definedName name="solver_rel20" localSheetId="0" hidden="1">1</definedName>
    <definedName name="solver_rel21" localSheetId="0" hidden="1">1</definedName>
    <definedName name="solver_rel22" localSheetId="0" hidden="1">1</definedName>
    <definedName name="solver_rel23" localSheetId="0" hidden="1">2</definedName>
    <definedName name="solver_rel24" localSheetId="0" hidden="1">1</definedName>
    <definedName name="solver_rel25" localSheetId="0" hidden="1">1</definedName>
    <definedName name="solver_rel26" localSheetId="0" hidden="1">1</definedName>
    <definedName name="solver_rel3" localSheetId="0" hidden="1">1</definedName>
    <definedName name="solver_rel4" localSheetId="0" hidden="1">2</definedName>
    <definedName name="solver_rel5" localSheetId="0" hidden="1">2</definedName>
    <definedName name="solver_rel6" localSheetId="0" hidden="1">2</definedName>
    <definedName name="solver_rel7" localSheetId="0" hidden="1">2</definedName>
    <definedName name="solver_rel8" localSheetId="0" hidden="1">2</definedName>
    <definedName name="solver_rel9" localSheetId="0" hidden="1">1</definedName>
    <definedName name="solver_rhs1" localSheetId="0" hidden="1">Modèle!$AG$13:$AG$20</definedName>
    <definedName name="solver_rhs10" localSheetId="0" hidden="1">Modèle!$AG$22</definedName>
    <definedName name="solver_rhs11" localSheetId="0" hidden="1">Modèle!$AG$23</definedName>
    <definedName name="solver_rhs12" localSheetId="0" hidden="1">Modèle!$AG$24</definedName>
    <definedName name="solver_rhs13" localSheetId="0" hidden="1">Modèle!$B$27:$AD$27</definedName>
    <definedName name="solver_rhs14" localSheetId="0" hidden="1">Modèle!$AG$34</definedName>
    <definedName name="solver_rhs15" localSheetId="0" hidden="1">Modèle!$AG$27</definedName>
    <definedName name="solver_rhs16" localSheetId="0" hidden="1">Modèle!$AG$36</definedName>
    <definedName name="solver_rhs17" localSheetId="0" hidden="1">Modèle!$AG$37</definedName>
    <definedName name="solver_rhs18" localSheetId="0" hidden="1">Modèle!$AG$38</definedName>
    <definedName name="solver_rhs19" localSheetId="0" hidden="1">Modèle!$AG$39</definedName>
    <definedName name="solver_rhs2" localSheetId="0" hidden="1">Modèle!$AG$21:$AG$24</definedName>
    <definedName name="solver_rhs20" localSheetId="0" hidden="1">Modèle!$AG$40</definedName>
    <definedName name="solver_rhs21" localSheetId="0" hidden="1">Modèle!$AG$41</definedName>
    <definedName name="solver_rhs22" localSheetId="0" hidden="1">Modèle!$AG$24</definedName>
    <definedName name="solver_rhs23" localSheetId="0" hidden="1">Modèle!$AG$20</definedName>
    <definedName name="solver_rhs24" localSheetId="0" hidden="1">Modèle!$AG$21</definedName>
    <definedName name="solver_rhs25" localSheetId="0" hidden="1">Modèle!$AG$22</definedName>
    <definedName name="solver_rhs26" localSheetId="0" hidden="1">Modèle!$AG$23</definedName>
    <definedName name="solver_rhs3" localSheetId="0" hidden="1">Modèle!$B$27:$AD$27</definedName>
    <definedName name="solver_rhs4" localSheetId="0" hidden="1">Modèle!$AG$16</definedName>
    <definedName name="solver_rhs5" localSheetId="0" hidden="1">Modèle!$AG$17</definedName>
    <definedName name="solver_rhs6" localSheetId="0" hidden="1">Modèle!$AG$18</definedName>
    <definedName name="solver_rhs7" localSheetId="0" hidden="1">Modèle!$AG$19</definedName>
    <definedName name="solver_rhs8" localSheetId="0" hidden="1">Modèle!$AG$20</definedName>
    <definedName name="solver_rhs9" localSheetId="0" hidden="1">Modèle!$AG$21</definedName>
    <definedName name="solver_scl" localSheetId="0" hidden="1">2</definedName>
    <definedName name="solver_sho" localSheetId="0" hidden="1">2</definedName>
    <definedName name="solver_tim" localSheetId="0" hidden="1">100</definedName>
    <definedName name="solver_tol" localSheetId="0" hidden="1">0</definedName>
    <definedName name="solver_typ" localSheetId="0" hidden="1">1</definedName>
    <definedName name="solver_val" localSheetId="0" hidden="1">0</definedName>
    <definedName name="xj">Modèle!$B$31:$AD$31</definedName>
    <definedName name="z">Modèle!$AE$10</definedName>
  </definedNames>
  <calcPr calcId="125725"/>
</workbook>
</file>

<file path=xl/calcChain.xml><?xml version="1.0" encoding="utf-8"?>
<calcChain xmlns="http://schemas.openxmlformats.org/spreadsheetml/2006/main">
  <c r="AE10" i="1"/>
  <c r="AE13"/>
  <c r="AE14"/>
  <c r="AE15"/>
  <c r="AE16"/>
  <c r="AE17"/>
  <c r="AE18"/>
  <c r="AE19"/>
  <c r="AE20"/>
  <c r="AE21"/>
  <c r="AE22"/>
  <c r="AE23"/>
  <c r="AE24"/>
  <c r="F27"/>
  <c r="I27"/>
  <c r="L27"/>
  <c r="O27"/>
  <c r="R27"/>
  <c r="U27"/>
  <c r="X27"/>
  <c r="Y27"/>
  <c r="Z27" s="1"/>
  <c r="AA27" s="1"/>
  <c r="AB27" s="1"/>
  <c r="AC27" s="1"/>
  <c r="AD27" s="1"/>
</calcChain>
</file>

<file path=xl/sharedStrings.xml><?xml version="1.0" encoding="utf-8"?>
<sst xmlns="http://schemas.openxmlformats.org/spreadsheetml/2006/main" count="66" uniqueCount="56">
  <si>
    <t>Problème de maximisation</t>
  </si>
  <si>
    <t>x12</t>
  </si>
  <si>
    <t>x13</t>
  </si>
  <si>
    <t>x14</t>
  </si>
  <si>
    <t>x23</t>
  </si>
  <si>
    <t>x24</t>
  </si>
  <si>
    <t>x25</t>
  </si>
  <si>
    <t>x34</t>
  </si>
  <si>
    <t>x35</t>
  </si>
  <si>
    <t>x36</t>
  </si>
  <si>
    <t>x45</t>
  </si>
  <si>
    <t>x46</t>
  </si>
  <si>
    <t>x47</t>
  </si>
  <si>
    <t>x56</t>
  </si>
  <si>
    <t>x57</t>
  </si>
  <si>
    <t>x58</t>
  </si>
  <si>
    <t>x67</t>
  </si>
  <si>
    <t>x68</t>
  </si>
  <si>
    <t>x69</t>
  </si>
  <si>
    <t>x78</t>
  </si>
  <si>
    <t>x79</t>
  </si>
  <si>
    <t>x89</t>
  </si>
  <si>
    <t>y12</t>
  </si>
  <si>
    <t>y23</t>
  </si>
  <si>
    <t>y34</t>
  </si>
  <si>
    <t>y45</t>
  </si>
  <si>
    <t>y56</t>
  </si>
  <si>
    <t>y67</t>
  </si>
  <si>
    <t>y78</t>
  </si>
  <si>
    <t>y89</t>
  </si>
  <si>
    <t>=</t>
  </si>
  <si>
    <t>&lt;=</t>
  </si>
  <si>
    <t>Année 1</t>
  </si>
  <si>
    <t>Année 2</t>
  </si>
  <si>
    <t>Année 3</t>
  </si>
  <si>
    <t>Année 4</t>
  </si>
  <si>
    <t>Année 5</t>
  </si>
  <si>
    <t>Année 6</t>
  </si>
  <si>
    <t>Année 7</t>
  </si>
  <si>
    <t>Année 8</t>
  </si>
  <si>
    <t>Règle 1</t>
  </si>
  <si>
    <t>Règle 2</t>
  </si>
  <si>
    <t>Règle 3</t>
  </si>
  <si>
    <t>Règle 4</t>
  </si>
  <si>
    <t xml:space="preserve">Noms des variables </t>
  </si>
  <si>
    <t xml:space="preserve">Bornes supérieures </t>
  </si>
  <si>
    <r>
      <t xml:space="preserve">Dimensions </t>
    </r>
    <r>
      <rPr>
        <b/>
        <i/>
        <sz val="10"/>
        <rFont val="Arial"/>
        <family val="2"/>
      </rPr>
      <t>m</t>
    </r>
    <r>
      <rPr>
        <b/>
        <sz val="10"/>
        <rFont val="Arial"/>
        <family val="2"/>
      </rPr>
      <t xml:space="preserve"> et </t>
    </r>
    <r>
      <rPr>
        <b/>
        <i/>
        <sz val="10"/>
        <rFont val="Arial"/>
        <family val="2"/>
      </rPr>
      <t>n</t>
    </r>
    <r>
      <rPr>
        <b/>
        <sz val="10"/>
        <rFont val="Arial"/>
        <family val="2"/>
      </rPr>
      <t xml:space="preserve"> </t>
    </r>
  </si>
  <si>
    <r>
      <t xml:space="preserve">Coefficients </t>
    </r>
    <r>
      <rPr>
        <b/>
        <i/>
        <sz val="10"/>
        <rFont val="Arial"/>
        <family val="2"/>
      </rPr>
      <t>c</t>
    </r>
    <r>
      <rPr>
        <b/>
        <i/>
        <vertAlign val="subscript"/>
        <sz val="10"/>
        <rFont val="Arial"/>
        <family val="2"/>
      </rPr>
      <t>j</t>
    </r>
    <r>
      <rPr>
        <b/>
        <sz val="10"/>
        <rFont val="Arial"/>
        <family val="2"/>
      </rPr>
      <t xml:space="preserve"> et valeur de </t>
    </r>
    <r>
      <rPr>
        <b/>
        <i/>
        <sz val="10"/>
        <rFont val="Arial"/>
        <family val="2"/>
      </rPr>
      <t>z</t>
    </r>
  </si>
  <si>
    <r>
      <t xml:space="preserve">Valeurs des variables </t>
    </r>
    <r>
      <rPr>
        <b/>
        <i/>
        <sz val="10"/>
        <rFont val="Arial"/>
        <family val="2"/>
      </rPr>
      <t>x</t>
    </r>
    <r>
      <rPr>
        <b/>
        <i/>
        <vertAlign val="subscript"/>
        <sz val="10"/>
        <rFont val="Arial"/>
        <family val="2"/>
      </rPr>
      <t>j</t>
    </r>
  </si>
  <si>
    <t xml:space="preserve">Contraintes  technologiques  </t>
  </si>
  <si>
    <t>5.5.2  XANADA  :  changements au code d'investissement</t>
  </si>
  <si>
    <t>Bornes inférieures</t>
  </si>
  <si>
    <t>M.G.</t>
  </si>
  <si>
    <t>Signe</t>
  </si>
  <si>
    <t>Const.</t>
  </si>
  <si>
    <r>
      <t>Types des variables (</t>
    </r>
    <r>
      <rPr>
        <b/>
        <i/>
        <sz val="10"/>
        <rFont val="Arial"/>
        <family val="2"/>
      </rPr>
      <t xml:space="preserve">a priori </t>
    </r>
    <r>
      <rPr>
        <b/>
        <sz val="10"/>
        <rFont val="Arial"/>
        <family val="2"/>
      </rPr>
      <t>≥ 0)</t>
    </r>
  </si>
</sst>
</file>

<file path=xl/styles.xml><?xml version="1.0" encoding="utf-8"?>
<styleSheet xmlns="http://schemas.openxmlformats.org/spreadsheetml/2006/main">
  <numFmts count="2">
    <numFmt numFmtId="164" formatCode="#,##0.000"/>
    <numFmt numFmtId="167" formatCode="#,##0.0"/>
  </numFmts>
  <fonts count="9">
    <font>
      <sz val="10"/>
      <name val="Arial"/>
    </font>
    <font>
      <b/>
      <u/>
      <sz val="12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i/>
      <sz val="10"/>
      <name val="Arial"/>
      <family val="2"/>
    </font>
    <font>
      <b/>
      <i/>
      <vertAlign val="subscript"/>
      <sz val="10"/>
      <name val="Arial"/>
      <family val="2"/>
    </font>
    <font>
      <sz val="10"/>
      <color indexed="9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3" borderId="0" xfId="0" applyFont="1" applyFill="1"/>
    <xf numFmtId="0" fontId="0" fillId="3" borderId="0" xfId="0" applyFill="1"/>
    <xf numFmtId="0" fontId="3" fillId="3" borderId="0" xfId="0" applyFont="1" applyFill="1"/>
    <xf numFmtId="0" fontId="2" fillId="3" borderId="0" xfId="0" applyFont="1" applyFill="1"/>
    <xf numFmtId="0" fontId="0" fillId="3" borderId="0" xfId="0" applyFill="1" applyBorder="1" applyAlignment="1">
      <alignment horizontal="right"/>
    </xf>
    <xf numFmtId="0" fontId="0" fillId="3" borderId="0" xfId="0" applyFill="1" applyBorder="1"/>
    <xf numFmtId="0" fontId="0" fillId="3" borderId="1" xfId="0" applyFill="1" applyBorder="1"/>
    <xf numFmtId="0" fontId="0" fillId="3" borderId="2" xfId="0" applyFill="1" applyBorder="1"/>
    <xf numFmtId="2" fontId="0" fillId="3" borderId="2" xfId="0" applyNumberFormat="1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0" xfId="0" applyFill="1" applyAlignment="1">
      <alignment horizontal="center"/>
    </xf>
    <xf numFmtId="0" fontId="0" fillId="3" borderId="7" xfId="0" applyFill="1" applyBorder="1"/>
    <xf numFmtId="0" fontId="0" fillId="3" borderId="8" xfId="0" applyFill="1" applyBorder="1"/>
    <xf numFmtId="2" fontId="0" fillId="3" borderId="0" xfId="0" applyNumberFormat="1" applyFill="1" applyBorder="1"/>
    <xf numFmtId="0" fontId="0" fillId="3" borderId="9" xfId="0" applyFill="1" applyBorder="1"/>
    <xf numFmtId="0" fontId="0" fillId="3" borderId="10" xfId="0" applyFill="1" applyBorder="1"/>
    <xf numFmtId="0" fontId="0" fillId="3" borderId="11" xfId="0" applyFill="1" applyBorder="1"/>
    <xf numFmtId="0" fontId="0" fillId="3" borderId="0" xfId="0" applyFill="1" applyBorder="1" applyAlignment="1">
      <alignment horizontal="center"/>
    </xf>
    <xf numFmtId="0" fontId="0" fillId="3" borderId="0" xfId="0" applyFill="1" applyAlignment="1">
      <alignment horizontal="right"/>
    </xf>
    <xf numFmtId="0" fontId="2" fillId="3" borderId="0" xfId="0" applyFont="1" applyFill="1" applyBorder="1"/>
    <xf numFmtId="0" fontId="8" fillId="3" borderId="0" xfId="0" applyFont="1" applyFill="1"/>
    <xf numFmtId="164" fontId="6" fillId="2" borderId="12" xfId="0" applyNumberFormat="1" applyFont="1" applyFill="1" applyBorder="1"/>
    <xf numFmtId="0" fontId="7" fillId="3" borderId="0" xfId="0" applyFont="1" applyFill="1" applyAlignment="1">
      <alignment horizontal="right"/>
    </xf>
    <xf numFmtId="0" fontId="7" fillId="3" borderId="0" xfId="0" applyFont="1" applyFill="1" applyAlignment="1">
      <alignment horizontal="center"/>
    </xf>
    <xf numFmtId="0" fontId="7" fillId="4" borderId="4" xfId="0" applyFont="1" applyFill="1" applyBorder="1"/>
    <xf numFmtId="0" fontId="7" fillId="4" borderId="7" xfId="0" applyFont="1" applyFill="1" applyBorder="1"/>
    <xf numFmtId="0" fontId="7" fillId="4" borderId="9" xfId="0" applyFont="1" applyFill="1" applyBorder="1"/>
    <xf numFmtId="0" fontId="0" fillId="3" borderId="4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167" fontId="6" fillId="2" borderId="12" xfId="0" applyNumberFormat="1" applyFont="1" applyFill="1" applyBorder="1"/>
    <xf numFmtId="3" fontId="6" fillId="2" borderId="12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S47"/>
  <sheetViews>
    <sheetView tabSelected="1" workbookViewId="0">
      <selection activeCell="AI33" sqref="AI33"/>
    </sheetView>
  </sheetViews>
  <sheetFormatPr baseColWidth="10" defaultRowHeight="12.75"/>
  <cols>
    <col min="1" max="1" width="30.28515625" style="2" customWidth="1"/>
    <col min="2" max="30" width="5.7109375" style="2" customWidth="1"/>
    <col min="31" max="31" width="8.7109375" style="2" customWidth="1"/>
    <col min="32" max="32" width="4.7109375" style="2" customWidth="1"/>
    <col min="33" max="33" width="6.85546875" style="2" customWidth="1"/>
    <col min="34" max="16384" width="11.42578125" style="2"/>
  </cols>
  <sheetData>
    <row r="1" spans="1:71" ht="15.75">
      <c r="A1" s="24" t="s">
        <v>50</v>
      </c>
      <c r="B1" s="1"/>
    </row>
    <row r="3" spans="1:71">
      <c r="A3" s="3" t="s">
        <v>0</v>
      </c>
    </row>
    <row r="5" spans="1:71">
      <c r="A5" s="4" t="s">
        <v>46</v>
      </c>
      <c r="B5" s="2">
        <v>12</v>
      </c>
      <c r="C5" s="2">
        <v>29</v>
      </c>
    </row>
    <row r="8" spans="1:71">
      <c r="A8" s="4" t="s">
        <v>44</v>
      </c>
      <c r="B8" s="5" t="s">
        <v>1</v>
      </c>
      <c r="C8" s="5" t="s">
        <v>2</v>
      </c>
      <c r="D8" s="5" t="s">
        <v>3</v>
      </c>
      <c r="E8" s="5" t="s">
        <v>4</v>
      </c>
      <c r="F8" s="5" t="s">
        <v>5</v>
      </c>
      <c r="G8" s="5" t="s">
        <v>6</v>
      </c>
      <c r="H8" s="5" t="s">
        <v>7</v>
      </c>
      <c r="I8" s="5" t="s">
        <v>8</v>
      </c>
      <c r="J8" s="5" t="s">
        <v>9</v>
      </c>
      <c r="K8" s="5" t="s">
        <v>10</v>
      </c>
      <c r="L8" s="5" t="s">
        <v>11</v>
      </c>
      <c r="M8" s="5" t="s">
        <v>12</v>
      </c>
      <c r="N8" s="5" t="s">
        <v>13</v>
      </c>
      <c r="O8" s="5" t="s">
        <v>14</v>
      </c>
      <c r="P8" s="5" t="s">
        <v>15</v>
      </c>
      <c r="Q8" s="5" t="s">
        <v>16</v>
      </c>
      <c r="R8" s="5" t="s">
        <v>17</v>
      </c>
      <c r="S8" s="5" t="s">
        <v>18</v>
      </c>
      <c r="T8" s="5" t="s">
        <v>19</v>
      </c>
      <c r="U8" s="5" t="s">
        <v>20</v>
      </c>
      <c r="V8" s="5" t="s">
        <v>21</v>
      </c>
      <c r="W8" s="5" t="s">
        <v>22</v>
      </c>
      <c r="X8" s="5" t="s">
        <v>23</v>
      </c>
      <c r="Y8" s="5" t="s">
        <v>24</v>
      </c>
      <c r="Z8" s="5" t="s">
        <v>25</v>
      </c>
      <c r="AA8" s="5" t="s">
        <v>26</v>
      </c>
      <c r="AB8" s="5" t="s">
        <v>27</v>
      </c>
      <c r="AC8" s="5" t="s">
        <v>28</v>
      </c>
      <c r="AD8" s="5" t="s">
        <v>29</v>
      </c>
      <c r="AE8" s="26" t="s">
        <v>52</v>
      </c>
      <c r="AF8" s="27" t="s">
        <v>53</v>
      </c>
      <c r="AG8" s="26" t="s">
        <v>54</v>
      </c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</row>
    <row r="9" spans="1:71">
      <c r="X9" s="6"/>
      <c r="Y9" s="6"/>
    </row>
    <row r="10" spans="1:71" ht="14.25">
      <c r="A10" s="4" t="s">
        <v>47</v>
      </c>
      <c r="B10" s="7">
        <v>0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9">
        <v>1.1000000000000001</v>
      </c>
      <c r="T10" s="8">
        <v>0</v>
      </c>
      <c r="U10" s="10">
        <v>1.06</v>
      </c>
      <c r="V10" s="7">
        <v>1.0900000000000001</v>
      </c>
      <c r="W10" s="8">
        <v>0</v>
      </c>
      <c r="X10" s="8">
        <v>0</v>
      </c>
      <c r="Y10" s="8">
        <v>0</v>
      </c>
      <c r="Z10" s="8">
        <v>0</v>
      </c>
      <c r="AA10" s="8">
        <v>0</v>
      </c>
      <c r="AB10" s="8">
        <v>0</v>
      </c>
      <c r="AC10" s="8">
        <v>0</v>
      </c>
      <c r="AD10" s="10">
        <v>1</v>
      </c>
      <c r="AE10" s="25">
        <f>SUMPRODUCT(cj,xj)</f>
        <v>685.46536552727298</v>
      </c>
    </row>
    <row r="11" spans="1:71">
      <c r="X11" s="6"/>
      <c r="Y11" s="6"/>
    </row>
    <row r="12" spans="1:71">
      <c r="A12" s="4" t="s">
        <v>49</v>
      </c>
      <c r="X12" s="6"/>
      <c r="Y12" s="6"/>
    </row>
    <row r="13" spans="1:71">
      <c r="A13" s="2" t="s">
        <v>32</v>
      </c>
      <c r="B13" s="11">
        <v>1</v>
      </c>
      <c r="C13" s="12">
        <v>1</v>
      </c>
      <c r="D13" s="12">
        <v>1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3">
        <v>0</v>
      </c>
      <c r="V13" s="11">
        <v>0</v>
      </c>
      <c r="W13" s="12">
        <v>1</v>
      </c>
      <c r="X13" s="12">
        <v>0</v>
      </c>
      <c r="Y13" s="12">
        <v>0</v>
      </c>
      <c r="Z13" s="12">
        <v>0</v>
      </c>
      <c r="AA13" s="12">
        <v>0</v>
      </c>
      <c r="AB13" s="12">
        <v>0</v>
      </c>
      <c r="AC13" s="12">
        <v>0</v>
      </c>
      <c r="AD13" s="12">
        <v>0</v>
      </c>
      <c r="AE13" s="28">
        <f t="shared" ref="AE13:AE24" si="0">SUMPRODUCT(B13:AD13,xj)</f>
        <v>500</v>
      </c>
      <c r="AF13" s="31" t="s">
        <v>30</v>
      </c>
      <c r="AG13" s="13">
        <v>500</v>
      </c>
    </row>
    <row r="14" spans="1:71">
      <c r="A14" s="2" t="s">
        <v>33</v>
      </c>
      <c r="B14" s="15">
        <v>1.0900000000000001</v>
      </c>
      <c r="C14" s="6">
        <v>0</v>
      </c>
      <c r="D14" s="6">
        <v>0</v>
      </c>
      <c r="E14" s="6">
        <v>-1</v>
      </c>
      <c r="F14" s="6">
        <v>-1</v>
      </c>
      <c r="G14" s="6">
        <v>-1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16">
        <v>0</v>
      </c>
      <c r="V14" s="15">
        <v>0</v>
      </c>
      <c r="W14" s="6">
        <v>1</v>
      </c>
      <c r="X14" s="6">
        <v>-1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29">
        <f t="shared" si="0"/>
        <v>-2.6645352591003757E-14</v>
      </c>
      <c r="AF14" s="32" t="s">
        <v>30</v>
      </c>
      <c r="AG14" s="16">
        <v>0</v>
      </c>
    </row>
    <row r="15" spans="1:71">
      <c r="A15" s="2" t="s">
        <v>34</v>
      </c>
      <c r="B15" s="15">
        <v>0</v>
      </c>
      <c r="C15" s="6">
        <v>1.06</v>
      </c>
      <c r="D15" s="6">
        <v>0</v>
      </c>
      <c r="E15" s="6">
        <v>1.0900000000000001</v>
      </c>
      <c r="F15" s="6">
        <v>0</v>
      </c>
      <c r="G15" s="6">
        <v>0</v>
      </c>
      <c r="H15" s="6">
        <v>-1</v>
      </c>
      <c r="I15" s="6">
        <v>-1</v>
      </c>
      <c r="J15" s="6">
        <v>-1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16">
        <v>0</v>
      </c>
      <c r="V15" s="15">
        <v>0</v>
      </c>
      <c r="W15" s="6">
        <v>0</v>
      </c>
      <c r="X15" s="6">
        <v>1</v>
      </c>
      <c r="Y15" s="6">
        <v>-1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29">
        <f t="shared" si="0"/>
        <v>-5.6843418860808015E-14</v>
      </c>
      <c r="AF15" s="32" t="s">
        <v>30</v>
      </c>
      <c r="AG15" s="16">
        <v>0</v>
      </c>
    </row>
    <row r="16" spans="1:71">
      <c r="A16" s="2" t="s">
        <v>35</v>
      </c>
      <c r="B16" s="15">
        <v>0</v>
      </c>
      <c r="C16" s="6">
        <v>0</v>
      </c>
      <c r="D16" s="17">
        <v>1.1000000000000001</v>
      </c>
      <c r="E16" s="6">
        <v>0</v>
      </c>
      <c r="F16" s="6">
        <v>1.06</v>
      </c>
      <c r="G16" s="6">
        <v>0</v>
      </c>
      <c r="H16" s="6">
        <v>1.0900000000000001</v>
      </c>
      <c r="I16" s="6">
        <v>0</v>
      </c>
      <c r="J16" s="6">
        <v>0</v>
      </c>
      <c r="K16" s="6">
        <v>-1</v>
      </c>
      <c r="L16" s="6">
        <v>-1</v>
      </c>
      <c r="M16" s="6">
        <v>-1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16">
        <v>0</v>
      </c>
      <c r="V16" s="15">
        <v>0</v>
      </c>
      <c r="W16" s="6">
        <v>0</v>
      </c>
      <c r="X16" s="6">
        <v>0</v>
      </c>
      <c r="Y16" s="6">
        <v>1</v>
      </c>
      <c r="Z16" s="6">
        <v>-1</v>
      </c>
      <c r="AA16" s="6">
        <v>0</v>
      </c>
      <c r="AB16" s="6">
        <v>0</v>
      </c>
      <c r="AC16" s="6">
        <v>0</v>
      </c>
      <c r="AD16" s="6">
        <v>0</v>
      </c>
      <c r="AE16" s="29">
        <f t="shared" si="0"/>
        <v>1.1368683772161603E-13</v>
      </c>
      <c r="AF16" s="32" t="s">
        <v>30</v>
      </c>
      <c r="AG16" s="16">
        <v>0</v>
      </c>
    </row>
    <row r="17" spans="1:33">
      <c r="A17" s="2" t="s">
        <v>36</v>
      </c>
      <c r="B17" s="15">
        <v>0</v>
      </c>
      <c r="C17" s="6">
        <v>0</v>
      </c>
      <c r="D17" s="6">
        <v>0</v>
      </c>
      <c r="E17" s="6">
        <v>0</v>
      </c>
      <c r="F17" s="6">
        <v>0</v>
      </c>
      <c r="G17" s="17">
        <v>1.1000000000000001</v>
      </c>
      <c r="H17" s="6">
        <v>0</v>
      </c>
      <c r="I17" s="6">
        <v>1.06</v>
      </c>
      <c r="J17" s="6">
        <v>0</v>
      </c>
      <c r="K17" s="6">
        <v>1.0900000000000001</v>
      </c>
      <c r="L17" s="6">
        <v>0</v>
      </c>
      <c r="M17" s="6">
        <v>0</v>
      </c>
      <c r="N17" s="6">
        <v>-1</v>
      </c>
      <c r="O17" s="6">
        <v>-1</v>
      </c>
      <c r="P17" s="6">
        <v>-1</v>
      </c>
      <c r="Q17" s="6">
        <v>0</v>
      </c>
      <c r="R17" s="6">
        <v>0</v>
      </c>
      <c r="S17" s="6">
        <v>0</v>
      </c>
      <c r="T17" s="6">
        <v>0</v>
      </c>
      <c r="U17" s="16">
        <v>0</v>
      </c>
      <c r="V17" s="15">
        <v>0</v>
      </c>
      <c r="W17" s="6">
        <v>0</v>
      </c>
      <c r="X17" s="6">
        <v>0</v>
      </c>
      <c r="Y17" s="6">
        <v>0</v>
      </c>
      <c r="Z17" s="6">
        <v>1</v>
      </c>
      <c r="AA17" s="6">
        <v>-1</v>
      </c>
      <c r="AB17" s="6">
        <v>0</v>
      </c>
      <c r="AC17" s="6">
        <v>0</v>
      </c>
      <c r="AD17" s="6">
        <v>0</v>
      </c>
      <c r="AE17" s="29">
        <f t="shared" si="0"/>
        <v>1.7053025658242404E-13</v>
      </c>
      <c r="AF17" s="32" t="s">
        <v>30</v>
      </c>
      <c r="AG17" s="16">
        <v>0</v>
      </c>
    </row>
    <row r="18" spans="1:33">
      <c r="A18" s="2" t="s">
        <v>37</v>
      </c>
      <c r="B18" s="15">
        <v>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17">
        <v>1.1000000000000001</v>
      </c>
      <c r="K18" s="6">
        <v>0</v>
      </c>
      <c r="L18" s="6">
        <v>1.06</v>
      </c>
      <c r="M18" s="6">
        <v>0</v>
      </c>
      <c r="N18" s="6">
        <v>1.0900000000000001</v>
      </c>
      <c r="O18" s="6">
        <v>0</v>
      </c>
      <c r="P18" s="6">
        <v>0</v>
      </c>
      <c r="Q18" s="6">
        <v>-1</v>
      </c>
      <c r="R18" s="6">
        <v>-1</v>
      </c>
      <c r="S18" s="6">
        <v>-1</v>
      </c>
      <c r="T18" s="6">
        <v>0</v>
      </c>
      <c r="U18" s="16">
        <v>0</v>
      </c>
      <c r="V18" s="15">
        <v>0</v>
      </c>
      <c r="W18" s="6">
        <v>0</v>
      </c>
      <c r="X18" s="6">
        <v>0</v>
      </c>
      <c r="Y18" s="6">
        <v>0</v>
      </c>
      <c r="Z18" s="6">
        <v>0</v>
      </c>
      <c r="AA18" s="6">
        <v>1</v>
      </c>
      <c r="AB18" s="6">
        <v>-1</v>
      </c>
      <c r="AC18" s="6">
        <v>0</v>
      </c>
      <c r="AD18" s="6">
        <v>0</v>
      </c>
      <c r="AE18" s="29">
        <f t="shared" si="0"/>
        <v>-3.907985046680551E-14</v>
      </c>
      <c r="AF18" s="32" t="s">
        <v>30</v>
      </c>
      <c r="AG18" s="16">
        <v>0</v>
      </c>
    </row>
    <row r="19" spans="1:33">
      <c r="A19" s="2" t="s">
        <v>38</v>
      </c>
      <c r="B19" s="15">
        <v>0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17">
        <v>1.1000000000000001</v>
      </c>
      <c r="N19" s="6">
        <v>0</v>
      </c>
      <c r="O19" s="6">
        <v>1.06</v>
      </c>
      <c r="P19" s="6">
        <v>0</v>
      </c>
      <c r="Q19" s="6">
        <v>1.0900000000000001</v>
      </c>
      <c r="R19" s="6">
        <v>0</v>
      </c>
      <c r="S19" s="6">
        <v>0</v>
      </c>
      <c r="T19" s="6">
        <v>-1</v>
      </c>
      <c r="U19" s="16">
        <v>-1</v>
      </c>
      <c r="V19" s="15">
        <v>0</v>
      </c>
      <c r="W19" s="6">
        <v>0</v>
      </c>
      <c r="X19" s="6">
        <v>0</v>
      </c>
      <c r="Y19" s="6">
        <v>0</v>
      </c>
      <c r="Z19" s="6">
        <v>0</v>
      </c>
      <c r="AA19" s="6">
        <v>0</v>
      </c>
      <c r="AB19" s="6">
        <v>1</v>
      </c>
      <c r="AC19" s="6">
        <v>-1</v>
      </c>
      <c r="AD19" s="6">
        <v>0</v>
      </c>
      <c r="AE19" s="29">
        <f t="shared" si="0"/>
        <v>0</v>
      </c>
      <c r="AF19" s="32" t="s">
        <v>30</v>
      </c>
      <c r="AG19" s="16">
        <v>0</v>
      </c>
    </row>
    <row r="20" spans="1:33">
      <c r="A20" s="2" t="s">
        <v>39</v>
      </c>
      <c r="B20" s="15">
        <v>0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17">
        <v>1.1000000000000001</v>
      </c>
      <c r="Q20" s="6">
        <v>0</v>
      </c>
      <c r="R20" s="6">
        <v>1.06</v>
      </c>
      <c r="S20" s="6">
        <v>0</v>
      </c>
      <c r="T20" s="6">
        <v>1.0900000000000001</v>
      </c>
      <c r="U20" s="16">
        <v>0</v>
      </c>
      <c r="V20" s="15">
        <v>-1</v>
      </c>
      <c r="W20" s="6">
        <v>0</v>
      </c>
      <c r="X20" s="6">
        <v>0</v>
      </c>
      <c r="Y20" s="6">
        <v>0</v>
      </c>
      <c r="Z20" s="6">
        <v>0</v>
      </c>
      <c r="AA20" s="6">
        <v>0</v>
      </c>
      <c r="AB20" s="6">
        <v>0</v>
      </c>
      <c r="AC20" s="6">
        <v>1</v>
      </c>
      <c r="AD20" s="6">
        <v>-1</v>
      </c>
      <c r="AE20" s="29">
        <f t="shared" si="0"/>
        <v>-1.6342482922482304E-13</v>
      </c>
      <c r="AF20" s="32" t="s">
        <v>30</v>
      </c>
      <c r="AG20" s="16">
        <v>0</v>
      </c>
    </row>
    <row r="21" spans="1:33">
      <c r="A21" s="2" t="s">
        <v>40</v>
      </c>
      <c r="B21" s="15">
        <v>0</v>
      </c>
      <c r="C21" s="6">
        <v>0</v>
      </c>
      <c r="D21" s="6">
        <v>1</v>
      </c>
      <c r="E21" s="6">
        <v>0</v>
      </c>
      <c r="F21" s="6">
        <v>0</v>
      </c>
      <c r="G21" s="6">
        <v>1</v>
      </c>
      <c r="H21" s="6">
        <v>0</v>
      </c>
      <c r="I21" s="6">
        <v>0</v>
      </c>
      <c r="J21" s="6">
        <v>1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16">
        <v>0</v>
      </c>
      <c r="V21" s="15">
        <v>0</v>
      </c>
      <c r="W21" s="6">
        <v>0</v>
      </c>
      <c r="X21" s="6">
        <v>0</v>
      </c>
      <c r="Y21" s="6">
        <v>0</v>
      </c>
      <c r="Z21" s="6">
        <v>0</v>
      </c>
      <c r="AA21" s="6">
        <v>0</v>
      </c>
      <c r="AB21" s="6">
        <v>0</v>
      </c>
      <c r="AC21" s="6">
        <v>0</v>
      </c>
      <c r="AD21" s="6">
        <v>0</v>
      </c>
      <c r="AE21" s="29">
        <f t="shared" si="0"/>
        <v>38.09090909090915</v>
      </c>
      <c r="AF21" s="32" t="s">
        <v>31</v>
      </c>
      <c r="AG21" s="16">
        <v>50</v>
      </c>
    </row>
    <row r="22" spans="1:33">
      <c r="A22" s="2" t="s">
        <v>41</v>
      </c>
      <c r="B22" s="15">
        <v>0</v>
      </c>
      <c r="C22" s="6">
        <v>0</v>
      </c>
      <c r="D22" s="6">
        <v>0</v>
      </c>
      <c r="E22" s="6">
        <v>0</v>
      </c>
      <c r="F22" s="6">
        <v>0</v>
      </c>
      <c r="G22" s="6">
        <v>1</v>
      </c>
      <c r="H22" s="6">
        <v>0</v>
      </c>
      <c r="I22" s="6">
        <v>0</v>
      </c>
      <c r="J22" s="6">
        <v>1</v>
      </c>
      <c r="K22" s="6">
        <v>0</v>
      </c>
      <c r="L22" s="6">
        <v>0</v>
      </c>
      <c r="M22" s="6">
        <v>1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16">
        <v>0</v>
      </c>
      <c r="V22" s="15">
        <v>0</v>
      </c>
      <c r="W22" s="6">
        <v>0</v>
      </c>
      <c r="X22" s="6">
        <v>0</v>
      </c>
      <c r="Y22" s="6">
        <v>0</v>
      </c>
      <c r="Z22" s="6">
        <v>0</v>
      </c>
      <c r="AA22" s="6">
        <v>0</v>
      </c>
      <c r="AB22" s="6">
        <v>0</v>
      </c>
      <c r="AC22" s="6">
        <v>0</v>
      </c>
      <c r="AD22" s="6">
        <v>0</v>
      </c>
      <c r="AE22" s="29">
        <f t="shared" si="0"/>
        <v>49.999999999999986</v>
      </c>
      <c r="AF22" s="32" t="s">
        <v>31</v>
      </c>
      <c r="AG22" s="16">
        <v>50</v>
      </c>
    </row>
    <row r="23" spans="1:33">
      <c r="A23" s="2" t="s">
        <v>42</v>
      </c>
      <c r="B23" s="15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1</v>
      </c>
      <c r="K23" s="6">
        <v>0</v>
      </c>
      <c r="L23" s="6">
        <v>0</v>
      </c>
      <c r="M23" s="6">
        <v>1</v>
      </c>
      <c r="N23" s="6">
        <v>0</v>
      </c>
      <c r="O23" s="6">
        <v>0</v>
      </c>
      <c r="P23" s="6">
        <v>1</v>
      </c>
      <c r="Q23" s="6">
        <v>0</v>
      </c>
      <c r="R23" s="6">
        <v>0</v>
      </c>
      <c r="S23" s="6">
        <v>0</v>
      </c>
      <c r="T23" s="6">
        <v>0</v>
      </c>
      <c r="U23" s="16">
        <v>0</v>
      </c>
      <c r="V23" s="15">
        <v>0</v>
      </c>
      <c r="W23" s="6">
        <v>0</v>
      </c>
      <c r="X23" s="6">
        <v>0</v>
      </c>
      <c r="Y23" s="6">
        <v>0</v>
      </c>
      <c r="Z23" s="6">
        <v>0</v>
      </c>
      <c r="AA23" s="6">
        <v>0</v>
      </c>
      <c r="AB23" s="6">
        <v>0</v>
      </c>
      <c r="AC23" s="6">
        <v>0</v>
      </c>
      <c r="AD23" s="6">
        <v>0</v>
      </c>
      <c r="AE23" s="29">
        <f t="shared" si="0"/>
        <v>40.999999999999943</v>
      </c>
      <c r="AF23" s="32" t="s">
        <v>31</v>
      </c>
      <c r="AG23" s="16">
        <v>50</v>
      </c>
    </row>
    <row r="24" spans="1:33">
      <c r="A24" s="2" t="s">
        <v>43</v>
      </c>
      <c r="B24" s="18">
        <v>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>
        <v>0</v>
      </c>
      <c r="M24" s="19">
        <v>1</v>
      </c>
      <c r="N24" s="19">
        <v>0</v>
      </c>
      <c r="O24" s="19">
        <v>0</v>
      </c>
      <c r="P24" s="19">
        <v>1</v>
      </c>
      <c r="Q24" s="19">
        <v>0</v>
      </c>
      <c r="R24" s="19">
        <v>0</v>
      </c>
      <c r="S24" s="19">
        <v>1</v>
      </c>
      <c r="T24" s="19">
        <v>0</v>
      </c>
      <c r="U24" s="20">
        <v>0</v>
      </c>
      <c r="V24" s="18">
        <v>0</v>
      </c>
      <c r="W24" s="19">
        <v>0</v>
      </c>
      <c r="X24" s="19">
        <v>0</v>
      </c>
      <c r="Y24" s="19">
        <v>0</v>
      </c>
      <c r="Z24" s="19">
        <v>0</v>
      </c>
      <c r="AA24" s="19">
        <v>0</v>
      </c>
      <c r="AB24" s="19">
        <v>0</v>
      </c>
      <c r="AC24" s="19">
        <v>0</v>
      </c>
      <c r="AD24" s="19">
        <v>0</v>
      </c>
      <c r="AE24" s="30">
        <f t="shared" si="0"/>
        <v>50</v>
      </c>
      <c r="AF24" s="33" t="s">
        <v>31</v>
      </c>
      <c r="AG24" s="20">
        <v>50</v>
      </c>
    </row>
    <row r="25" spans="1:33" s="6" customFormat="1">
      <c r="AF25" s="21"/>
    </row>
    <row r="26" spans="1:33" s="6" customFormat="1">
      <c r="A26" s="4" t="s">
        <v>51</v>
      </c>
      <c r="B26" s="11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2">
        <v>0</v>
      </c>
      <c r="W26" s="12">
        <v>0</v>
      </c>
      <c r="X26" s="12">
        <v>0</v>
      </c>
      <c r="Y26" s="12">
        <v>0</v>
      </c>
      <c r="Z26" s="12">
        <v>0</v>
      </c>
      <c r="AA26" s="12">
        <v>0</v>
      </c>
      <c r="AB26" s="12">
        <v>0</v>
      </c>
      <c r="AC26" s="12">
        <v>0</v>
      </c>
      <c r="AD26" s="13">
        <v>0</v>
      </c>
      <c r="AF26" s="21"/>
    </row>
    <row r="27" spans="1:33" s="6" customFormat="1">
      <c r="A27" s="23" t="s">
        <v>45</v>
      </c>
      <c r="B27" s="18">
        <v>100</v>
      </c>
      <c r="C27" s="19">
        <v>500</v>
      </c>
      <c r="D27" s="19">
        <v>50</v>
      </c>
      <c r="E27" s="19">
        <v>100</v>
      </c>
      <c r="F27" s="19">
        <f>500*(1+0.09)</f>
        <v>545</v>
      </c>
      <c r="G27" s="19">
        <v>50</v>
      </c>
      <c r="H27" s="19">
        <v>100</v>
      </c>
      <c r="I27" s="19">
        <f>500*((1+0.09)^2)</f>
        <v>594.05000000000007</v>
      </c>
      <c r="J27" s="19">
        <v>50</v>
      </c>
      <c r="K27" s="19">
        <v>100</v>
      </c>
      <c r="L27" s="19">
        <f>500*((1+0.09)^3)</f>
        <v>647.51450000000011</v>
      </c>
      <c r="M27" s="19">
        <v>50</v>
      </c>
      <c r="N27" s="19">
        <v>100</v>
      </c>
      <c r="O27" s="19">
        <f>500*((1+0.09)^4)</f>
        <v>705.79080500000009</v>
      </c>
      <c r="P27" s="19">
        <v>50</v>
      </c>
      <c r="Q27" s="19">
        <v>100</v>
      </c>
      <c r="R27" s="19">
        <f>500*((1+0.09)^5)</f>
        <v>769.3119774500002</v>
      </c>
      <c r="S27" s="19">
        <v>50</v>
      </c>
      <c r="T27" s="19">
        <v>100</v>
      </c>
      <c r="U27" s="19">
        <f>500*((1+0.09)^6)</f>
        <v>838.55005542050037</v>
      </c>
      <c r="V27" s="19">
        <v>100</v>
      </c>
      <c r="W27" s="19">
        <v>500</v>
      </c>
      <c r="X27" s="19">
        <f>(W27-100)+(100*(1+0.09))</f>
        <v>509</v>
      </c>
      <c r="Y27" s="19">
        <f t="shared" ref="Y27:AD27" si="1">(X27-100)+(100*(1+0.09))</f>
        <v>518</v>
      </c>
      <c r="Z27" s="19">
        <f t="shared" si="1"/>
        <v>527</v>
      </c>
      <c r="AA27" s="19">
        <f t="shared" si="1"/>
        <v>536</v>
      </c>
      <c r="AB27" s="19">
        <f t="shared" si="1"/>
        <v>545</v>
      </c>
      <c r="AC27" s="19">
        <f t="shared" si="1"/>
        <v>554</v>
      </c>
      <c r="AD27" s="20">
        <f t="shared" si="1"/>
        <v>563</v>
      </c>
      <c r="AF27" s="21"/>
    </row>
    <row r="28" spans="1:33" s="6" customFormat="1">
      <c r="AF28" s="21"/>
    </row>
    <row r="29" spans="1:33" s="6" customFormat="1">
      <c r="A29" s="4" t="s">
        <v>55</v>
      </c>
      <c r="AF29" s="21"/>
    </row>
    <row r="30" spans="1:33" s="6" customFormat="1">
      <c r="AF30" s="21"/>
    </row>
    <row r="31" spans="1:33" ht="14.25">
      <c r="A31" s="4" t="s">
        <v>48</v>
      </c>
      <c r="B31" s="35">
        <v>100</v>
      </c>
      <c r="C31" s="34">
        <v>370.90909090909088</v>
      </c>
      <c r="D31" s="34">
        <v>29.090909090909111</v>
      </c>
      <c r="E31" s="35">
        <v>100</v>
      </c>
      <c r="F31" s="35">
        <v>0</v>
      </c>
      <c r="G31" s="35">
        <v>9.0000000000000409</v>
      </c>
      <c r="H31" s="35">
        <v>100</v>
      </c>
      <c r="I31" s="34">
        <v>402.16363636363639</v>
      </c>
      <c r="J31" s="35">
        <v>0</v>
      </c>
      <c r="K31" s="35">
        <v>100</v>
      </c>
      <c r="L31" s="35">
        <v>0</v>
      </c>
      <c r="M31" s="35">
        <v>40.999999999999943</v>
      </c>
      <c r="N31" s="35">
        <v>100</v>
      </c>
      <c r="O31" s="34">
        <v>445.19345454545447</v>
      </c>
      <c r="P31" s="35">
        <v>0</v>
      </c>
      <c r="Q31" s="35">
        <v>100</v>
      </c>
      <c r="R31" s="35">
        <v>0</v>
      </c>
      <c r="S31" s="35">
        <v>9.0000000000000533</v>
      </c>
      <c r="T31" s="35">
        <v>100</v>
      </c>
      <c r="U31" s="35">
        <v>526.00506181818173</v>
      </c>
      <c r="V31" s="35">
        <v>100</v>
      </c>
      <c r="W31" s="35">
        <v>0</v>
      </c>
      <c r="X31" s="35">
        <v>0</v>
      </c>
      <c r="Y31" s="35">
        <v>0</v>
      </c>
      <c r="Z31" s="35">
        <v>0</v>
      </c>
      <c r="AA31" s="35">
        <v>0</v>
      </c>
      <c r="AB31" s="35">
        <v>0</v>
      </c>
      <c r="AC31" s="35">
        <v>0</v>
      </c>
      <c r="AD31" s="35">
        <v>9.0000000000001776</v>
      </c>
      <c r="AF31" s="14"/>
      <c r="AG31" s="6"/>
    </row>
    <row r="33" spans="1:32">
      <c r="A33" s="4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</row>
    <row r="34" spans="1:32" s="6" customFormat="1">
      <c r="AF34" s="21"/>
    </row>
    <row r="36" spans="1:32" s="6" customFormat="1">
      <c r="AF36" s="21"/>
    </row>
    <row r="37" spans="1:32" s="6" customFormat="1">
      <c r="AF37" s="21"/>
    </row>
    <row r="38" spans="1:32" s="6" customFormat="1">
      <c r="AF38" s="21"/>
    </row>
    <row r="39" spans="1:32" s="6" customFormat="1">
      <c r="AF39" s="21"/>
    </row>
    <row r="40" spans="1:32" s="6" customFormat="1">
      <c r="AF40" s="21"/>
    </row>
    <row r="41" spans="1:32" s="6" customFormat="1">
      <c r="AF41" s="21"/>
    </row>
    <row r="42" spans="1:32" s="6" customFormat="1">
      <c r="AF42" s="21"/>
    </row>
    <row r="45" spans="1:32" s="6" customFormat="1">
      <c r="A45" s="23"/>
      <c r="AF45" s="21"/>
    </row>
    <row r="46" spans="1:32" s="6" customFormat="1"/>
    <row r="47" spans="1:32" s="6" customFormat="1">
      <c r="A47" s="23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</row>
  </sheetData>
  <pageMargins left="0.98425196850393704" right="0.98425196850393704" top="0.98425196850393704" bottom="0.98425196850393704" header="0.51181102362204722" footer="0.51181102362204722"/>
  <pageSetup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7</vt:i4>
      </vt:variant>
    </vt:vector>
  </HeadingPairs>
  <TitlesOfParts>
    <vt:vector size="8" baseType="lpstr">
      <vt:lpstr>Modèle</vt:lpstr>
      <vt:lpstr>B.sup</vt:lpstr>
      <vt:lpstr>bi</vt:lpstr>
      <vt:lpstr>cj</vt:lpstr>
      <vt:lpstr>m</vt:lpstr>
      <vt:lpstr>n</vt:lpstr>
      <vt:lpstr>xj</vt:lpstr>
      <vt:lpstr>z</vt:lpstr>
    </vt:vector>
  </TitlesOfParts>
  <Company>HEC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XANADA2.xlsx</dc:title>
  <dc:subject>XANADA  :  changements au code d'investissement</dc:subject>
  <dc:creator>Nobert, Ouellet, Parent</dc:creator>
  <dc:description>Méthodes d'optimisation pour la gestion
Nobert, Ouellet, Parent
Section 5.5.2</dc:description>
  <cp:lastModifiedBy>Roch Ouellet</cp:lastModifiedBy>
  <cp:lastPrinted>2001-07-12T19:05:44Z</cp:lastPrinted>
  <dcterms:created xsi:type="dcterms:W3CDTF">1998-08-13T01:52:58Z</dcterms:created>
  <dcterms:modified xsi:type="dcterms:W3CDTF">2008-10-05T21:51:46Z</dcterms:modified>
</cp:coreProperties>
</file>